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505" activeTab="0"/>
  </bookViews>
  <sheets>
    <sheet name="Лист1" sheetId="1" r:id="rId1"/>
  </sheets>
  <definedNames>
    <definedName name="_xlnm.Print_Titles" localSheetId="0">'Лист1'!$10:$11</definedName>
  </definedNames>
  <calcPr fullCalcOnLoad="1"/>
</workbook>
</file>

<file path=xl/sharedStrings.xml><?xml version="1.0" encoding="utf-8"?>
<sst xmlns="http://schemas.openxmlformats.org/spreadsheetml/2006/main" count="180" uniqueCount="125">
  <si>
    <t>Загальний фонд</t>
  </si>
  <si>
    <t>Всього</t>
  </si>
  <si>
    <t>РАЗОМ</t>
  </si>
  <si>
    <t>Секретар міської ради</t>
  </si>
  <si>
    <t>Погоджено:</t>
  </si>
  <si>
    <t>Начальник фінансового управління</t>
  </si>
  <si>
    <t>виконавчого комітету міської ради</t>
  </si>
  <si>
    <t>Код програмної класифікації видатків та кредитування місцевих бюджетів</t>
  </si>
  <si>
    <t>0620</t>
  </si>
  <si>
    <t>Програма благоустрою міста Нетішин на 2017-2019 роки</t>
  </si>
  <si>
    <t>0133</t>
  </si>
  <si>
    <t>1060</t>
  </si>
  <si>
    <t>1000000</t>
  </si>
  <si>
    <t>0200000</t>
  </si>
  <si>
    <t>0210000</t>
  </si>
  <si>
    <t>0210180</t>
  </si>
  <si>
    <t>0180</t>
  </si>
  <si>
    <t>Інша діяльність у сфері державного управління</t>
  </si>
  <si>
    <t>Програма фінансування заходів державного, обласного, місцевого значення у м.Нетішин на 2018-2020 роки</t>
  </si>
  <si>
    <t>0216030</t>
  </si>
  <si>
    <t>Організація благоустрою населених пунктів</t>
  </si>
  <si>
    <t>Інші заходи у сфері автотранспорту</t>
  </si>
  <si>
    <t>Утримання та розвиток автомобільних доріг та дорожньої інфраструктури за рахунок коштів місцевого бюджету</t>
  </si>
  <si>
    <t>0218340</t>
  </si>
  <si>
    <t>0540</t>
  </si>
  <si>
    <t>Природоохоронні заходи за рахунок цільових фондів</t>
  </si>
  <si>
    <t>Додаток 6</t>
  </si>
  <si>
    <t>1510000</t>
  </si>
  <si>
    <t>1500000</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</si>
  <si>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</si>
  <si>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</si>
  <si>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</si>
  <si>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</si>
  <si>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</si>
  <si>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Усього</t>
  </si>
  <si>
    <t>Спеціальний фонд</t>
  </si>
  <si>
    <t>усього</t>
  </si>
  <si>
    <t>у тому числі бюджет розвитку</t>
  </si>
  <si>
    <t>Рішення 37-ї сесії Нетішинської міської ради від 21.12.2017 року № 37/2072</t>
  </si>
  <si>
    <t>Рішення 19-ї сесії Нетішинської міської ради від 28.10.2016 року № 19/947</t>
  </si>
  <si>
    <t>Програма розвитку пасажирських перевезень у м.Нетішині на 2019 рік</t>
  </si>
  <si>
    <t>Рішення 47-ї сесії Нетішинської міської ради від 23.11.2018 року № 47/3269</t>
  </si>
  <si>
    <t>Програма охорони навколишнього природного середовища на 2019 рік</t>
  </si>
  <si>
    <t>0217413</t>
  </si>
  <si>
    <t>0217461</t>
  </si>
  <si>
    <t>0217691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</si>
  <si>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місчцевого самоврядування і місцевими органами виконавчої влади</t>
  </si>
  <si>
    <t>0490</t>
  </si>
  <si>
    <t>0212020</t>
  </si>
  <si>
    <t>0212111</t>
  </si>
  <si>
    <t>Спеціалізована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</si>
  <si>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</si>
  <si>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Програма поетапного покращення надання медичної допомоги населенню міста Нетішина та розвитку галузі охорони здоров'я на 2017-2020 роки</t>
  </si>
  <si>
    <t>0212144</t>
  </si>
  <si>
    <t>Централізовані заходи з лікування хворих на цукровий та нецукровий діабет</t>
  </si>
  <si>
    <t>Рішення 23-ї сесії Нетішинської міської ради від 14.02.2017 року № 23/1203</t>
  </si>
  <si>
    <t>2020</t>
  </si>
  <si>
    <t>0732</t>
  </si>
  <si>
    <t>2111</t>
  </si>
  <si>
    <t>2144</t>
  </si>
  <si>
    <t>0726</t>
  </si>
  <si>
    <t>0763</t>
  </si>
  <si>
    <t>Рішення 48-ї сесії Нетішинської міської ради від 21.12.2018 року № 48/</t>
  </si>
  <si>
    <t>(грн)</t>
  </si>
  <si>
    <t>0451</t>
  </si>
  <si>
    <t>0456</t>
  </si>
  <si>
    <t>Виконаавчий комітет Нетішинської міської ради (відповідальний виконавець)</t>
  </si>
  <si>
    <t>Виконаавчий комітет Нетішинської міської ради (головний розпорядник)</t>
  </si>
  <si>
    <t>Управління культури виконавчого комітету міської ради (головний розпорядник)</t>
  </si>
  <si>
    <t>Управління капітального будівництва виконавчого комітету Нетішинської міської ради (головний розпорядник)</t>
  </si>
  <si>
    <t>Управління капітального будівництва виконавчого комітету Нетішинської міської ради (відповідальний виконавець)</t>
  </si>
  <si>
    <t>О.В.Хоменко</t>
  </si>
  <si>
    <t>В.Ф.Кравчук</t>
  </si>
  <si>
    <t>Комплексна програма профілактики правопорушень та боротьби зі злочинністю на території обслуговування Нетішинського відділення поліції в Хмельницькій області на 2016-2020 роки</t>
  </si>
  <si>
    <t>Рішення 4-ї сесії Нетішинсько міської ради від 23.12.2015 року № 4/73</t>
  </si>
  <si>
    <t>Реалізація інших заходів щодо соціально-економічного розвитку територій</t>
  </si>
  <si>
    <t>0217370</t>
  </si>
  <si>
    <t>Програма природоохоронних заходів на території м.Нетішин на 2019 рік</t>
  </si>
  <si>
    <t>Рішення 48-ї сесії Нетішинської міської ради від 21.12.2018 року № 48/3376</t>
  </si>
  <si>
    <t>0219800</t>
  </si>
  <si>
    <t>Субвенція з місцевого бюджету державному бюджету на виконання програм соціально-економічного розвитку регіонів</t>
  </si>
  <si>
    <t>Цільова програма забезпечення пожежної безпеки на об'єктах усіх форм власності, розвитку інфраструктури  підрозділів пожежної охорони у м.Нетішин Хмельницької області на 2016-2020 роки</t>
  </si>
  <si>
    <t>Рішення 3-ї сесії Нетішинсько міської ради від 10.12.2015 року № 3/33</t>
  </si>
  <si>
    <t>Комплексна програма мобілізації зусиль виконавчого комітету Нетішинської міської ради, Управління Державної казначейської служби України у м.Нетішині Хмельницької області, управлінь та відділів виконавчого комітету Нетішинської міської ради, розпорядників бюджетних коштів щодо забезпечення обслуговування розпорядників бюджетних коштів та підприємств та створення сприятливих умов щодо функціонування системи казначейського обслуговування, забезпечення повного обліку надходжень та видатків до бюджетів усіх рівнів на 2019 рік</t>
  </si>
  <si>
    <t>Рішення 50-ї сесії Нетішинсько міської ради від 25.01.2019 року № 50/</t>
  </si>
  <si>
    <t>310000</t>
  </si>
  <si>
    <t>311000</t>
  </si>
  <si>
    <t>3118841</t>
  </si>
  <si>
    <t>8841</t>
  </si>
  <si>
    <t>Надання довгострокових кредитів громадянам на будівництво/реконструкцію/придбання житла</t>
  </si>
  <si>
    <t>Забезпечення діяльності бібліотек</t>
  </si>
  <si>
    <t>Міська програма розвитку культури на 2018-2020 роки</t>
  </si>
  <si>
    <t>Рішення 39-ї сесії Нетішинської міської ради від 02.03.2018 року № 39/2250</t>
  </si>
  <si>
    <t>1517370</t>
  </si>
  <si>
    <t>1517321</t>
  </si>
  <si>
    <t>7321</t>
  </si>
  <si>
    <t>7370</t>
  </si>
  <si>
    <t>0443</t>
  </si>
  <si>
    <t>Рішення 55-ї сесії Нетішинської міської ради від 28.02.2014 року № 55/1220</t>
  </si>
  <si>
    <t>Міська програма "Питна вода міста Нетішин" на 2012-2020 роки</t>
  </si>
  <si>
    <t>1516013</t>
  </si>
  <si>
    <t>6013</t>
  </si>
  <si>
    <t>Забезпечення діяльності водопровідно-каналізаційного господарства</t>
  </si>
  <si>
    <t>Будівництво освітніх установ та закладів</t>
  </si>
  <si>
    <t>Програма розвитку освіти міста Нетішина на 2018-2022 роки</t>
  </si>
  <si>
    <t>Рішення 37-ї сесії Нетішинської міської ради від 21.12.2017 року № 37/2069</t>
  </si>
  <si>
    <t>1516030</t>
  </si>
  <si>
    <t>6030</t>
  </si>
  <si>
    <t>Програма підвищення енергоефективності м.Нетішин на 2018-2020 роки</t>
  </si>
  <si>
    <t>Рішення 40-ї сесії Нетішинської міської ради від 30.03.2014 року № 40/2384</t>
  </si>
  <si>
    <t>1517461</t>
  </si>
  <si>
    <t>7461</t>
  </si>
  <si>
    <t>25.01.2019 № 50/</t>
  </si>
  <si>
    <t>Управління культури виконавчого комітету Нетішинської міської ради (відповідальний виконавець)</t>
  </si>
  <si>
    <t>Фонд комунального майна міста Нетішина (головний розпорядник)</t>
  </si>
  <si>
    <t>Фонд комунального майна міста Нетішина (відповідальний виконавець)</t>
  </si>
  <si>
    <t>Програма "Муніципальне житло м.Нетішин на 2017-2027 роки"</t>
  </si>
  <si>
    <t>Рішення 23-ї сесії Нетішинської міської ради від 14.02.2017 року № 23/1202</t>
  </si>
  <si>
    <t xml:space="preserve">Зміни до розподілу витрат бюджету міста Нетішин на реалізацію місцевих/регіональних програм на 2019 рік </t>
  </si>
  <si>
    <t>ЗАТВЕРДЖЕНО</t>
  </si>
  <si>
    <t xml:space="preserve">рішенням п"ятдесятої сесії </t>
  </si>
  <si>
    <t xml:space="preserve">Нетішинської міської ради </t>
  </si>
  <si>
    <t>VII скликання</t>
  </si>
  <si>
    <t>Програма забезпечення національної безпеки в місті Нетішин на 2018-2020 роки</t>
  </si>
  <si>
    <t>Рішення 37-ї сесії Нетішинської міської ради від 21.12.2017 року №37/2073</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</si>
</sst>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00"/>
    <numFmt numFmtId="210" formatCode="#,##0.0"/>
  </numFmts>
  <fonts count="32">
    <font>
      <sz val="10"/>
      <name val="Arial Cyr"/>
      <family val="0"/>
    </font>
    <font>
      <sz val="8"/>
      <name val="Arial Cyr"/>
      <family val="0"/>
    </font>
    <font>
      <b/>
      <sz val="10"/>
      <name val="Times New Roman"/>
      <family val="1"/>
    </font>
    <font>
      <sz val="10"/>
      <name val="Times New Roman"/>
      <family val="1"/>
    </font>
    <font>
      <b/>
      <sz val="12"/>
      <name val="Times New Roman"/>
      <family val="1"/>
    </font>
    <font>
      <b/>
      <sz val="14"/>
      <name val="Times New Roman"/>
      <family val="1"/>
    </font>
    <font>
      <u val="single"/>
      <sz val="10"/>
      <color indexed="12"/>
      <name val="Arial Cyr"/>
      <family val="0"/>
    </font>
    <font>
      <u val="single"/>
      <sz val="10"/>
      <color indexed="36"/>
      <name val="Arial Cyr"/>
      <family val="0"/>
    </font>
    <font>
      <b/>
      <sz val="11"/>
      <name val="Times New Roman"/>
      <family val="1"/>
    </font>
    <font>
      <sz val="11"/>
      <name val="Times New Roman"/>
      <family val="1"/>
    </font>
    <font>
      <b/>
      <sz val="10"/>
      <name val="Arial Cyr"/>
      <family val="0"/>
    </font>
    <font>
      <sz val="10"/>
      <color indexed="8"/>
      <name val="Times New Roman"/>
      <family val="1"/>
    </font>
    <font>
      <sz val="14"/>
      <name val="Times New Roman"/>
      <family val="1"/>
    </font>
    <font>
      <sz val="11"/>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6"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0" fillId="0" borderId="0">
      <alignment/>
      <protection/>
    </xf>
    <xf numFmtId="0" fontId="7"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1" fillId="4" borderId="0" applyNumberFormat="0" applyBorder="0" applyAlignment="0" applyProtection="0"/>
  </cellStyleXfs>
  <cellXfs count="88">
    <xf numFmtId="0" fontId="0" fillId="0" borderId="0" xfId="0" applyAlignment="1">
      <alignment/>
    </xf>
    <xf numFmtId="0" fontId="3" fillId="0" borderId="10" xfId="0" applyFont="1" applyFill="1" applyBorder="1" applyAlignment="1">
      <alignment horizontal="center" vertical="center" wrapText="1"/>
    </xf>
    <xf numFmtId="0" fontId="0" fillId="0" borderId="0" xfId="0" applyFill="1" applyAlignment="1">
      <alignment/>
    </xf>
    <xf numFmtId="0" fontId="2" fillId="0" borderId="10" xfId="0" applyFont="1" applyFill="1" applyBorder="1" applyAlignment="1">
      <alignment horizontal="center" wrapText="1"/>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2" borderId="0" xfId="0" applyFont="1" applyFill="1" applyAlignment="1">
      <alignment/>
    </xf>
    <xf numFmtId="0" fontId="2" fillId="0" borderId="11" xfId="0" applyFont="1" applyFill="1" applyBorder="1" applyAlignment="1">
      <alignment horizont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2" fillId="0" borderId="10" xfId="0" applyNumberFormat="1" applyFont="1" applyFill="1" applyBorder="1" applyAlignment="1">
      <alignment horizont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0" fillId="0" borderId="0" xfId="0" applyFont="1" applyFill="1" applyAlignment="1">
      <alignment/>
    </xf>
    <xf numFmtId="49" fontId="2" fillId="0" borderId="11" xfId="0" applyNumberFormat="1" applyFont="1" applyFill="1" applyBorder="1" applyAlignment="1">
      <alignment horizontal="center" wrapText="1"/>
    </xf>
    <xf numFmtId="49" fontId="3"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0" fontId="5" fillId="0" borderId="0" xfId="0" applyFont="1" applyAlignment="1">
      <alignment/>
    </xf>
    <xf numFmtId="0" fontId="3" fillId="0" borderId="10" xfId="0" applyFont="1" applyBorder="1" applyAlignment="1" quotePrefix="1">
      <alignment horizontal="center" vertical="center" wrapText="1"/>
    </xf>
    <xf numFmtId="2" fontId="3" fillId="0" borderId="10" xfId="0" applyNumberFormat="1" applyFont="1" applyBorder="1" applyAlignment="1" quotePrefix="1">
      <alignment horizontal="center" vertical="center" wrapText="1"/>
    </xf>
    <xf numFmtId="0" fontId="3" fillId="0" borderId="11" xfId="0" applyFont="1" applyFill="1" applyBorder="1" applyAlignment="1">
      <alignment horizontal="center" wrapText="1"/>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2" fontId="3" fillId="0" borderId="10" xfId="0" applyNumberFormat="1" applyFont="1" applyBorder="1" applyAlignment="1">
      <alignment horizontal="center" vertical="center" wrapText="1"/>
    </xf>
    <xf numFmtId="0" fontId="2" fillId="0" borderId="12" xfId="0" applyFont="1" applyFill="1" applyBorder="1" applyAlignment="1">
      <alignment horizontal="center" vertical="center" wrapText="1"/>
    </xf>
    <xf numFmtId="0" fontId="10" fillId="0" borderId="0" xfId="0" applyFont="1" applyFill="1" applyAlignment="1">
      <alignment/>
    </xf>
    <xf numFmtId="0" fontId="10" fillId="0" borderId="0" xfId="0" applyFont="1" applyAlignment="1">
      <alignment/>
    </xf>
    <xf numFmtId="0" fontId="3"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Alignment="1">
      <alignment/>
    </xf>
    <xf numFmtId="0" fontId="3" fillId="0"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3" fillId="0" borderId="0" xfId="0" applyFont="1" applyFill="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0" fontId="12" fillId="0" borderId="0" xfId="0" applyNumberFormat="1" applyFont="1" applyFill="1" applyAlignment="1" applyProtection="1">
      <alignment vertical="center" wrapText="1"/>
      <protection/>
    </xf>
    <xf numFmtId="0" fontId="12" fillId="0" borderId="0" xfId="0" applyFont="1" applyAlignment="1">
      <alignment horizontal="left"/>
    </xf>
    <xf numFmtId="4" fontId="0" fillId="0" borderId="0" xfId="0" applyNumberFormat="1" applyFont="1" applyFill="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 fontId="12" fillId="0" borderId="0" xfId="0" applyNumberFormat="1" applyFont="1" applyAlignment="1">
      <alignment/>
    </xf>
    <xf numFmtId="4" fontId="0" fillId="0" borderId="0" xfId="0" applyNumberFormat="1" applyFont="1" applyFill="1" applyAlignment="1">
      <alignment/>
    </xf>
    <xf numFmtId="4" fontId="0" fillId="0" borderId="0" xfId="0" applyNumberFormat="1" applyFill="1" applyAlignment="1">
      <alignment/>
    </xf>
    <xf numFmtId="0" fontId="3" fillId="0" borderId="11" xfId="0" applyNumberFormat="1" applyFont="1" applyFill="1" applyBorder="1" applyAlignment="1" quotePrefix="1">
      <alignment horizontal="center" vertical="center" wrapText="1"/>
    </xf>
    <xf numFmtId="49" fontId="3" fillId="0" borderId="10" xfId="0" applyNumberFormat="1" applyFont="1" applyBorder="1" applyAlignment="1">
      <alignment horizontal="center" vertical="center" wrapText="1"/>
    </xf>
    <xf numFmtId="0" fontId="3" fillId="0" borderId="0" xfId="0" applyFont="1" applyAlignment="1">
      <alignment horizontal="right"/>
    </xf>
    <xf numFmtId="0" fontId="3" fillId="0" borderId="11" xfId="0" applyFont="1" applyBorder="1" applyAlignment="1" quotePrefix="1">
      <alignment horizontal="center" vertical="center" wrapText="1"/>
    </xf>
    <xf numFmtId="2" fontId="3" fillId="0" borderId="11" xfId="0" applyNumberFormat="1" applyFont="1" applyBorder="1" applyAlignment="1">
      <alignment horizontal="center" vertical="center" wrapText="1"/>
    </xf>
    <xf numFmtId="0" fontId="10" fillId="2" borderId="0" xfId="0" applyFont="1" applyFill="1"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2" fillId="0" borderId="0" xfId="53" applyFont="1" applyFill="1" applyAlignment="1">
      <alignment vertical="center"/>
      <protection/>
    </xf>
    <xf numFmtId="0" fontId="3" fillId="0" borderId="0" xfId="53" applyFont="1" applyAlignment="1">
      <alignment vertical="center"/>
      <protection/>
    </xf>
    <xf numFmtId="0" fontId="12" fillId="0" borderId="0" xfId="53" applyFont="1" applyAlignment="1">
      <alignment vertical="center"/>
      <protection/>
    </xf>
    <xf numFmtId="0" fontId="3" fillId="0" borderId="0" xfId="53" applyFont="1" applyFill="1" applyAlignment="1">
      <alignment vertical="center"/>
      <protection/>
    </xf>
    <xf numFmtId="3" fontId="2"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3" fontId="11" fillId="0" borderId="12" xfId="0" applyNumberFormat="1" applyFont="1" applyFill="1" applyBorder="1" applyAlignment="1">
      <alignment horizontal="right" vertical="center" wrapText="1"/>
    </xf>
    <xf numFmtId="3" fontId="3" fillId="0" borderId="15" xfId="0" applyNumberFormat="1" applyFont="1" applyFill="1" applyBorder="1" applyAlignment="1">
      <alignment horizontal="right" vertical="center" wrapText="1"/>
    </xf>
    <xf numFmtId="3" fontId="2" fillId="0" borderId="14"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0" fontId="5" fillId="0" borderId="0" xfId="0" applyFont="1" applyAlignment="1">
      <alignment horizontal="center"/>
    </xf>
    <xf numFmtId="0" fontId="2" fillId="0" borderId="13"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2" fillId="0" borderId="0" xfId="53" applyFont="1" applyAlignment="1">
      <alignment horizontal="left" vertical="center"/>
      <protection/>
    </xf>
    <xf numFmtId="0" fontId="5" fillId="0" borderId="0" xfId="0" applyFont="1" applyFill="1" applyAlignment="1">
      <alignment horizontal="center"/>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U83"/>
  <sheetViews>
    <sheetView tabSelected="1" zoomScaleSheetLayoutView="100" zoomScalePageLayoutView="0" workbookViewId="0" topLeftCell="A1">
      <selection activeCell="G50" sqref="G50"/>
    </sheetView>
  </sheetViews>
  <sheetFormatPr defaultColWidth="9.00390625" defaultRowHeight="12.75"/>
  <cols>
    <col min="1" max="2" width="12.125" style="4" customWidth="1"/>
    <col min="3" max="3" width="11.00390625" style="4" customWidth="1"/>
    <col min="4" max="4" width="35.625" style="2" customWidth="1"/>
    <col min="5" max="5" width="31.25390625" style="2" customWidth="1"/>
    <col min="6" max="6" width="27.00390625" style="2" customWidth="1"/>
    <col min="7" max="7" width="16.375" style="2" customWidth="1"/>
    <col min="8" max="8" width="14.00390625" style="2" customWidth="1"/>
    <col min="9" max="9" width="13.375" style="2" customWidth="1"/>
    <col min="10" max="10" width="13.75390625" style="2" customWidth="1"/>
    <col min="11" max="11" width="11.75390625" style="2" bestFit="1" customWidth="1"/>
    <col min="12" max="99" width="9.125" style="2" customWidth="1"/>
  </cols>
  <sheetData>
    <row r="1" spans="6:10" ht="18.75">
      <c r="F1" s="42"/>
      <c r="G1" s="42" t="s">
        <v>26</v>
      </c>
      <c r="H1" s="42"/>
      <c r="I1" s="42"/>
      <c r="J1" s="42"/>
    </row>
    <row r="2" spans="6:10" ht="18.75">
      <c r="F2" s="34"/>
      <c r="G2" s="59" t="s">
        <v>119</v>
      </c>
      <c r="H2" s="60"/>
      <c r="I2" s="60"/>
      <c r="J2" s="34"/>
    </row>
    <row r="3" spans="6:10" ht="18.75">
      <c r="F3" s="34"/>
      <c r="G3" s="61" t="s">
        <v>120</v>
      </c>
      <c r="H3" s="62"/>
      <c r="I3" s="60"/>
      <c r="J3" s="34"/>
    </row>
    <row r="4" spans="6:10" ht="18.75">
      <c r="F4" s="34"/>
      <c r="G4" s="61" t="s">
        <v>121</v>
      </c>
      <c r="H4" s="62"/>
      <c r="I4" s="60"/>
      <c r="J4" s="34"/>
    </row>
    <row r="5" spans="6:10" ht="18.75">
      <c r="F5" s="34"/>
      <c r="G5" s="81" t="s">
        <v>122</v>
      </c>
      <c r="H5" s="81"/>
      <c r="I5" s="60"/>
      <c r="J5" s="34"/>
    </row>
    <row r="6" spans="6:10" ht="18.75">
      <c r="F6" s="34"/>
      <c r="G6" s="61" t="s">
        <v>112</v>
      </c>
      <c r="H6" s="62"/>
      <c r="I6" s="60"/>
      <c r="J6" s="34"/>
    </row>
    <row r="7" spans="1:10" ht="18.75">
      <c r="A7" s="82" t="s">
        <v>118</v>
      </c>
      <c r="B7" s="82"/>
      <c r="C7" s="82"/>
      <c r="D7" s="82"/>
      <c r="E7" s="82"/>
      <c r="F7" s="82"/>
      <c r="G7" s="82"/>
      <c r="H7" s="82"/>
      <c r="I7" s="82"/>
      <c r="J7" s="82"/>
    </row>
    <row r="8" spans="1:10" ht="18.75">
      <c r="A8" s="78"/>
      <c r="B8" s="78"/>
      <c r="C8" s="78"/>
      <c r="D8" s="78"/>
      <c r="E8" s="78"/>
      <c r="F8" s="78"/>
      <c r="G8" s="78"/>
      <c r="H8" s="78"/>
      <c r="I8" s="78"/>
      <c r="J8" s="78"/>
    </row>
    <row r="9" spans="1:10" ht="18" customHeight="1">
      <c r="A9" s="22"/>
      <c r="B9" s="22"/>
      <c r="C9" s="22"/>
      <c r="D9" s="22"/>
      <c r="E9" s="22"/>
      <c r="F9" s="22"/>
      <c r="G9" s="22"/>
      <c r="H9" s="22"/>
      <c r="I9" s="22"/>
      <c r="J9" s="52" t="s">
        <v>63</v>
      </c>
    </row>
    <row r="10" spans="1:10" ht="51" customHeight="1">
      <c r="A10" s="79" t="s">
        <v>7</v>
      </c>
      <c r="B10" s="79" t="s">
        <v>29</v>
      </c>
      <c r="C10" s="79" t="s">
        <v>30</v>
      </c>
      <c r="D10" s="79" t="s">
        <v>31</v>
      </c>
      <c r="E10" s="83" t="s">
        <v>32</v>
      </c>
      <c r="F10" s="83" t="s">
        <v>33</v>
      </c>
      <c r="G10" s="83" t="s">
        <v>34</v>
      </c>
      <c r="H10" s="85" t="s">
        <v>0</v>
      </c>
      <c r="I10" s="87" t="s">
        <v>35</v>
      </c>
      <c r="J10" s="87"/>
    </row>
    <row r="11" spans="1:10" ht="50.25" customHeight="1">
      <c r="A11" s="80"/>
      <c r="B11" s="80"/>
      <c r="C11" s="80"/>
      <c r="D11" s="80"/>
      <c r="E11" s="84"/>
      <c r="F11" s="84"/>
      <c r="G11" s="84"/>
      <c r="H11" s="86"/>
      <c r="I11" s="45" t="s">
        <v>36</v>
      </c>
      <c r="J11" s="46" t="s">
        <v>37</v>
      </c>
    </row>
    <row r="12" spans="1:10" ht="12.75">
      <c r="A12" s="3">
        <v>1</v>
      </c>
      <c r="B12" s="8">
        <v>2</v>
      </c>
      <c r="C12" s="8">
        <v>3</v>
      </c>
      <c r="D12" s="8">
        <v>4</v>
      </c>
      <c r="E12" s="3">
        <v>5</v>
      </c>
      <c r="F12" s="3"/>
      <c r="G12" s="3"/>
      <c r="H12" s="3"/>
      <c r="I12" s="3"/>
      <c r="J12" s="3"/>
    </row>
    <row r="13" spans="1:99" s="6" customFormat="1" ht="25.5">
      <c r="A13" s="13" t="s">
        <v>13</v>
      </c>
      <c r="B13" s="18"/>
      <c r="C13" s="18"/>
      <c r="D13" s="8" t="s">
        <v>67</v>
      </c>
      <c r="E13" s="3"/>
      <c r="F13" s="3"/>
      <c r="G13" s="63">
        <f>G14</f>
        <v>5589669</v>
      </c>
      <c r="H13" s="63">
        <f>H14</f>
        <v>4511435</v>
      </c>
      <c r="I13" s="63">
        <f>I14</f>
        <v>1078234</v>
      </c>
      <c r="J13" s="63">
        <f>J14</f>
        <v>860817</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row>
    <row r="14" spans="1:99" s="6" customFormat="1" ht="25.5">
      <c r="A14" s="11" t="s">
        <v>14</v>
      </c>
      <c r="B14" s="19"/>
      <c r="C14" s="19"/>
      <c r="D14" s="25" t="s">
        <v>66</v>
      </c>
      <c r="E14" s="1"/>
      <c r="F14" s="1"/>
      <c r="G14" s="64">
        <f>SUM(G15:G30)</f>
        <v>5589669</v>
      </c>
      <c r="H14" s="64">
        <f>SUM(H15:H30)</f>
        <v>4511435</v>
      </c>
      <c r="I14" s="64">
        <f>SUM(I15:I30)</f>
        <v>1078234</v>
      </c>
      <c r="J14" s="64">
        <f>SUM(J15:J30)</f>
        <v>860817</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row>
    <row r="15" spans="1:99" s="6" customFormat="1" ht="51">
      <c r="A15" s="11" t="s">
        <v>15</v>
      </c>
      <c r="B15" s="19" t="s">
        <v>16</v>
      </c>
      <c r="C15" s="19" t="s">
        <v>10</v>
      </c>
      <c r="D15" s="12" t="s">
        <v>17</v>
      </c>
      <c r="E15" s="14" t="s">
        <v>18</v>
      </c>
      <c r="F15" s="14" t="s">
        <v>38</v>
      </c>
      <c r="G15" s="65">
        <f aca="true" t="shared" si="0" ref="G15:G30">H15+I15</f>
        <v>60000</v>
      </c>
      <c r="H15" s="65">
        <v>0</v>
      </c>
      <c r="I15" s="65">
        <v>60000</v>
      </c>
      <c r="J15" s="64">
        <v>60000</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row>
    <row r="16" spans="1:99" s="6" customFormat="1" ht="65.25" customHeight="1">
      <c r="A16" s="11" t="s">
        <v>48</v>
      </c>
      <c r="B16" s="19" t="s">
        <v>56</v>
      </c>
      <c r="C16" s="19" t="s">
        <v>57</v>
      </c>
      <c r="D16" s="12" t="s">
        <v>50</v>
      </c>
      <c r="E16" s="14" t="s">
        <v>52</v>
      </c>
      <c r="F16" s="14" t="s">
        <v>55</v>
      </c>
      <c r="G16" s="65">
        <f t="shared" si="0"/>
        <v>1324750</v>
      </c>
      <c r="H16" s="65">
        <f>598000+126750</f>
        <v>724750</v>
      </c>
      <c r="I16" s="65">
        <v>600000</v>
      </c>
      <c r="J16" s="64">
        <v>600000</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row>
    <row r="17" spans="1:99" s="6" customFormat="1" ht="69" customHeight="1">
      <c r="A17" s="11" t="s">
        <v>49</v>
      </c>
      <c r="B17" s="19" t="s">
        <v>58</v>
      </c>
      <c r="C17" s="19" t="s">
        <v>60</v>
      </c>
      <c r="D17" s="12" t="s">
        <v>51</v>
      </c>
      <c r="E17" s="14" t="s">
        <v>52</v>
      </c>
      <c r="F17" s="14" t="s">
        <v>55</v>
      </c>
      <c r="G17" s="65">
        <f t="shared" si="0"/>
        <v>-600000</v>
      </c>
      <c r="H17" s="65">
        <v>0</v>
      </c>
      <c r="I17" s="65">
        <v>-600000</v>
      </c>
      <c r="J17" s="64">
        <v>-600000</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row>
    <row r="18" spans="1:99" s="6" customFormat="1" ht="71.25" customHeight="1" hidden="1">
      <c r="A18" s="11" t="s">
        <v>53</v>
      </c>
      <c r="B18" s="19" t="s">
        <v>59</v>
      </c>
      <c r="C18" s="19" t="s">
        <v>61</v>
      </c>
      <c r="D18" s="12" t="s">
        <v>54</v>
      </c>
      <c r="E18" s="14" t="s">
        <v>52</v>
      </c>
      <c r="F18" s="14" t="s">
        <v>55</v>
      </c>
      <c r="G18" s="65">
        <f t="shared" si="0"/>
        <v>0</v>
      </c>
      <c r="H18" s="65"/>
      <c r="I18" s="65">
        <v>0</v>
      </c>
      <c r="J18" s="64"/>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row>
    <row r="19" spans="1:99" s="7" customFormat="1" ht="38.25">
      <c r="A19" s="23" t="s">
        <v>19</v>
      </c>
      <c r="B19" s="23">
        <v>6030</v>
      </c>
      <c r="C19" s="24" t="s">
        <v>8</v>
      </c>
      <c r="D19" s="28" t="s">
        <v>20</v>
      </c>
      <c r="E19" s="14" t="s">
        <v>9</v>
      </c>
      <c r="F19" s="14" t="s">
        <v>39</v>
      </c>
      <c r="G19" s="65">
        <f t="shared" si="0"/>
        <v>1458085</v>
      </c>
      <c r="H19" s="65">
        <v>1221085</v>
      </c>
      <c r="I19" s="65">
        <v>237000</v>
      </c>
      <c r="J19" s="64">
        <v>237000</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row>
    <row r="20" spans="1:99" s="7" customFormat="1" ht="76.5">
      <c r="A20" s="23" t="s">
        <v>19</v>
      </c>
      <c r="B20" s="23">
        <v>6030</v>
      </c>
      <c r="C20" s="24" t="s">
        <v>8</v>
      </c>
      <c r="D20" s="28" t="s">
        <v>20</v>
      </c>
      <c r="E20" s="14" t="s">
        <v>73</v>
      </c>
      <c r="F20" s="14" t="s">
        <v>74</v>
      </c>
      <c r="G20" s="65">
        <f t="shared" si="0"/>
        <v>100000</v>
      </c>
      <c r="H20" s="65">
        <v>0</v>
      </c>
      <c r="I20" s="65">
        <v>100000</v>
      </c>
      <c r="J20" s="64">
        <v>100000</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row>
    <row r="21" spans="1:99" s="7" customFormat="1" ht="38.25">
      <c r="A21" s="51" t="s">
        <v>76</v>
      </c>
      <c r="B21" s="23">
        <v>7370</v>
      </c>
      <c r="C21" s="51" t="s">
        <v>47</v>
      </c>
      <c r="D21" s="28" t="s">
        <v>75</v>
      </c>
      <c r="E21" s="14" t="s">
        <v>9</v>
      </c>
      <c r="F21" s="14" t="s">
        <v>39</v>
      </c>
      <c r="G21" s="65">
        <f t="shared" si="0"/>
        <v>15617</v>
      </c>
      <c r="H21" s="65">
        <v>0</v>
      </c>
      <c r="I21" s="65">
        <v>15617</v>
      </c>
      <c r="J21" s="64">
        <v>15617</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row>
    <row r="22" spans="1:99" s="7" customFormat="1" ht="44.25" customHeight="1">
      <c r="A22" s="51" t="s">
        <v>43</v>
      </c>
      <c r="B22" s="23">
        <v>7413</v>
      </c>
      <c r="C22" s="51" t="s">
        <v>64</v>
      </c>
      <c r="D22" s="28" t="s">
        <v>21</v>
      </c>
      <c r="E22" s="33" t="s">
        <v>40</v>
      </c>
      <c r="F22" s="14" t="s">
        <v>41</v>
      </c>
      <c r="G22" s="65">
        <f t="shared" si="0"/>
        <v>54000</v>
      </c>
      <c r="H22" s="66">
        <v>54000</v>
      </c>
      <c r="I22" s="65">
        <v>0</v>
      </c>
      <c r="J22" s="64">
        <v>0</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row>
    <row r="23" spans="1:99" s="7" customFormat="1" ht="42" customHeight="1">
      <c r="A23" s="51" t="s">
        <v>44</v>
      </c>
      <c r="B23" s="23">
        <v>7461</v>
      </c>
      <c r="C23" s="51" t="s">
        <v>65</v>
      </c>
      <c r="D23" s="24" t="s">
        <v>22</v>
      </c>
      <c r="E23" s="14" t="s">
        <v>9</v>
      </c>
      <c r="F23" s="14" t="s">
        <v>39</v>
      </c>
      <c r="G23" s="65">
        <f t="shared" si="0"/>
        <v>2359800</v>
      </c>
      <c r="H23" s="65">
        <v>2000000</v>
      </c>
      <c r="I23" s="65">
        <v>359800</v>
      </c>
      <c r="J23" s="64">
        <v>359800</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row>
    <row r="24" spans="1:99" s="7" customFormat="1" ht="114.75">
      <c r="A24" s="51" t="s">
        <v>45</v>
      </c>
      <c r="B24" s="23">
        <v>7691</v>
      </c>
      <c r="C24" s="51" t="s">
        <v>47</v>
      </c>
      <c r="D24" s="24" t="s">
        <v>46</v>
      </c>
      <c r="E24" s="14" t="s">
        <v>77</v>
      </c>
      <c r="F24" s="14" t="s">
        <v>78</v>
      </c>
      <c r="G24" s="65">
        <f t="shared" si="0"/>
        <v>217417</v>
      </c>
      <c r="H24" s="65">
        <v>0</v>
      </c>
      <c r="I24" s="65">
        <v>217417</v>
      </c>
      <c r="J24" s="64">
        <v>0</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row>
    <row r="25" spans="1:99" s="7" customFormat="1" ht="38.25">
      <c r="A25" s="23" t="s">
        <v>23</v>
      </c>
      <c r="B25" s="23">
        <v>8340</v>
      </c>
      <c r="C25" s="24" t="s">
        <v>24</v>
      </c>
      <c r="D25" s="28" t="s">
        <v>25</v>
      </c>
      <c r="E25" s="35" t="s">
        <v>42</v>
      </c>
      <c r="F25" s="14" t="s">
        <v>62</v>
      </c>
      <c r="G25" s="65">
        <f>H25+I25</f>
        <v>-121800</v>
      </c>
      <c r="H25" s="67">
        <v>0</v>
      </c>
      <c r="I25" s="65">
        <v>-121800</v>
      </c>
      <c r="J25" s="64">
        <v>0</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row>
    <row r="26" spans="1:99" s="7" customFormat="1" ht="38.25" customHeight="1">
      <c r="A26" s="23" t="s">
        <v>23</v>
      </c>
      <c r="B26" s="23">
        <v>8340</v>
      </c>
      <c r="C26" s="24" t="s">
        <v>24</v>
      </c>
      <c r="D26" s="28" t="s">
        <v>25</v>
      </c>
      <c r="E26" s="14" t="s">
        <v>77</v>
      </c>
      <c r="F26" s="14" t="s">
        <v>78</v>
      </c>
      <c r="G26" s="65">
        <f t="shared" si="0"/>
        <v>121800</v>
      </c>
      <c r="H26" s="67">
        <v>0</v>
      </c>
      <c r="I26" s="65">
        <v>121800</v>
      </c>
      <c r="J26" s="64">
        <v>0</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row>
    <row r="27" spans="1:99" s="55" customFormat="1" ht="77.25" customHeight="1">
      <c r="A27" s="23" t="s">
        <v>79</v>
      </c>
      <c r="B27" s="53">
        <v>9800</v>
      </c>
      <c r="C27" s="24" t="s">
        <v>16</v>
      </c>
      <c r="D27" s="54" t="s">
        <v>80</v>
      </c>
      <c r="E27" s="14" t="s">
        <v>73</v>
      </c>
      <c r="F27" s="14" t="s">
        <v>74</v>
      </c>
      <c r="G27" s="65">
        <f t="shared" si="0"/>
        <v>150000</v>
      </c>
      <c r="H27" s="67">
        <v>150000</v>
      </c>
      <c r="I27" s="65">
        <v>0</v>
      </c>
      <c r="J27" s="64">
        <v>0</v>
      </c>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row>
    <row r="28" spans="1:99" s="7" customFormat="1" ht="83.25" customHeight="1">
      <c r="A28" s="23" t="s">
        <v>79</v>
      </c>
      <c r="B28" s="53">
        <v>9800</v>
      </c>
      <c r="C28" s="24" t="s">
        <v>16</v>
      </c>
      <c r="D28" s="54" t="s">
        <v>80</v>
      </c>
      <c r="E28" s="14" t="s">
        <v>81</v>
      </c>
      <c r="F28" s="14" t="s">
        <v>82</v>
      </c>
      <c r="G28" s="65">
        <f t="shared" si="0"/>
        <v>250000</v>
      </c>
      <c r="H28" s="67">
        <v>250000</v>
      </c>
      <c r="I28" s="65">
        <v>0</v>
      </c>
      <c r="J28" s="64">
        <v>0</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row>
    <row r="29" spans="1:99" s="7" customFormat="1" ht="230.25" customHeight="1">
      <c r="A29" s="23" t="s">
        <v>79</v>
      </c>
      <c r="B29" s="53">
        <v>9800</v>
      </c>
      <c r="C29" s="24" t="s">
        <v>16</v>
      </c>
      <c r="D29" s="54" t="s">
        <v>80</v>
      </c>
      <c r="E29" s="14" t="s">
        <v>83</v>
      </c>
      <c r="F29" s="14" t="s">
        <v>84</v>
      </c>
      <c r="G29" s="65">
        <f t="shared" si="0"/>
        <v>50000</v>
      </c>
      <c r="H29" s="67">
        <v>15000</v>
      </c>
      <c r="I29" s="65">
        <v>35000</v>
      </c>
      <c r="J29" s="64">
        <v>35000</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row>
    <row r="30" spans="1:99" s="7" customFormat="1" ht="50.25" customHeight="1">
      <c r="A30" s="23" t="s">
        <v>79</v>
      </c>
      <c r="B30" s="53">
        <v>9800</v>
      </c>
      <c r="C30" s="24" t="s">
        <v>16</v>
      </c>
      <c r="D30" s="54" t="s">
        <v>80</v>
      </c>
      <c r="E30" s="14" t="s">
        <v>123</v>
      </c>
      <c r="F30" s="14" t="s">
        <v>124</v>
      </c>
      <c r="G30" s="65">
        <f t="shared" si="0"/>
        <v>150000</v>
      </c>
      <c r="H30" s="67">
        <v>96600</v>
      </c>
      <c r="I30" s="65">
        <v>53400</v>
      </c>
      <c r="J30" s="64">
        <v>53400</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row>
    <row r="31" spans="1:99" s="6" customFormat="1" ht="27.75" customHeight="1">
      <c r="A31" s="9"/>
      <c r="B31" s="20"/>
      <c r="C31" s="20"/>
      <c r="D31" s="10" t="s">
        <v>1</v>
      </c>
      <c r="E31" s="1"/>
      <c r="F31" s="1"/>
      <c r="G31" s="63">
        <f>SUM(G15:G30)</f>
        <v>5589669</v>
      </c>
      <c r="H31" s="63">
        <f>SUM(H15:H30)</f>
        <v>4511435</v>
      </c>
      <c r="I31" s="63">
        <f>SUM(I15:I30)</f>
        <v>1078234</v>
      </c>
      <c r="J31" s="63">
        <f>SUM(J15:J30)</f>
        <v>860817</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row>
    <row r="32" spans="1:99" s="6" customFormat="1" ht="39.75" customHeight="1">
      <c r="A32" s="23" t="s">
        <v>12</v>
      </c>
      <c r="B32" s="23"/>
      <c r="C32" s="28"/>
      <c r="D32" s="27" t="s">
        <v>68</v>
      </c>
      <c r="E32" s="32"/>
      <c r="F32" s="32"/>
      <c r="G32" s="68">
        <f aca="true" t="shared" si="1" ref="G32:J33">G33</f>
        <v>57500</v>
      </c>
      <c r="H32" s="68">
        <f t="shared" si="1"/>
        <v>0</v>
      </c>
      <c r="I32" s="68">
        <f t="shared" si="1"/>
        <v>57500</v>
      </c>
      <c r="J32" s="63">
        <f t="shared" si="1"/>
        <v>57500</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row>
    <row r="33" spans="1:99" s="6" customFormat="1" ht="40.5" customHeight="1">
      <c r="A33" s="23">
        <v>1010000</v>
      </c>
      <c r="B33" s="23"/>
      <c r="C33" s="28"/>
      <c r="D33" s="28" t="s">
        <v>113</v>
      </c>
      <c r="E33" s="33"/>
      <c r="F33" s="32"/>
      <c r="G33" s="69">
        <f t="shared" si="1"/>
        <v>57500</v>
      </c>
      <c r="H33" s="69">
        <v>0</v>
      </c>
      <c r="I33" s="69">
        <v>57500</v>
      </c>
      <c r="J33" s="64">
        <f t="shared" si="1"/>
        <v>57500</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row>
    <row r="34" spans="1:99" s="6" customFormat="1" ht="42.75" customHeight="1">
      <c r="A34" s="23">
        <v>1014030</v>
      </c>
      <c r="B34" s="23">
        <v>4030</v>
      </c>
      <c r="C34" s="50">
        <v>824</v>
      </c>
      <c r="D34" s="24" t="s">
        <v>90</v>
      </c>
      <c r="E34" s="33" t="s">
        <v>91</v>
      </c>
      <c r="F34" s="14" t="s">
        <v>92</v>
      </c>
      <c r="G34" s="66">
        <v>57500</v>
      </c>
      <c r="H34" s="66">
        <v>0</v>
      </c>
      <c r="I34" s="66">
        <v>57500</v>
      </c>
      <c r="J34" s="70">
        <v>57500</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row>
    <row r="35" spans="1:99" s="6" customFormat="1" ht="15" customHeight="1">
      <c r="A35" s="15"/>
      <c r="B35" s="21"/>
      <c r="C35" s="21"/>
      <c r="D35" s="10" t="s">
        <v>1</v>
      </c>
      <c r="E35" s="16"/>
      <c r="F35" s="16"/>
      <c r="G35" s="71">
        <f>SUM(G34)</f>
        <v>57500</v>
      </c>
      <c r="H35" s="71">
        <f>SUM(H34)</f>
        <v>0</v>
      </c>
      <c r="I35" s="71">
        <f>SUM(I34)</f>
        <v>57500</v>
      </c>
      <c r="J35" s="71">
        <f>SUM(J34)</f>
        <v>57500</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row>
    <row r="36" spans="1:99" s="6" customFormat="1" ht="42" customHeight="1">
      <c r="A36" s="15" t="s">
        <v>28</v>
      </c>
      <c r="B36" s="21"/>
      <c r="C36" s="21"/>
      <c r="D36" s="10" t="s">
        <v>69</v>
      </c>
      <c r="E36" s="16"/>
      <c r="F36" s="16"/>
      <c r="G36" s="71">
        <f>G37</f>
        <v>12370633</v>
      </c>
      <c r="H36" s="71">
        <f>H37</f>
        <v>180260</v>
      </c>
      <c r="I36" s="71">
        <f>I37</f>
        <v>12190373</v>
      </c>
      <c r="J36" s="71">
        <f>J37</f>
        <v>12190373</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row>
    <row r="37" spans="1:99" s="6" customFormat="1" ht="38.25" customHeight="1">
      <c r="A37" s="15" t="s">
        <v>27</v>
      </c>
      <c r="B37" s="21"/>
      <c r="C37" s="21"/>
      <c r="D37" s="12" t="s">
        <v>70</v>
      </c>
      <c r="E37" s="16"/>
      <c r="F37" s="16"/>
      <c r="G37" s="72">
        <f>SUM(G38:G44)</f>
        <v>12370633</v>
      </c>
      <c r="H37" s="72">
        <f>SUM(H38:H44)</f>
        <v>180260</v>
      </c>
      <c r="I37" s="72">
        <f>SUM(I38:I44)</f>
        <v>12190373</v>
      </c>
      <c r="J37" s="72">
        <f>SUM(J38:J44)</f>
        <v>12190373</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row>
    <row r="38" spans="1:99" s="6" customFormat="1" ht="38.25" customHeight="1">
      <c r="A38" s="15" t="s">
        <v>100</v>
      </c>
      <c r="B38" s="21" t="s">
        <v>101</v>
      </c>
      <c r="C38" s="21" t="s">
        <v>8</v>
      </c>
      <c r="D38" s="56" t="s">
        <v>102</v>
      </c>
      <c r="E38" s="57" t="s">
        <v>99</v>
      </c>
      <c r="F38" s="57" t="s">
        <v>98</v>
      </c>
      <c r="G38" s="73">
        <v>6423</v>
      </c>
      <c r="H38" s="73">
        <v>6423</v>
      </c>
      <c r="I38" s="74">
        <v>0</v>
      </c>
      <c r="J38" s="73">
        <v>0</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row>
    <row r="39" spans="1:99" s="6" customFormat="1" ht="38.25" customHeight="1">
      <c r="A39" s="15" t="s">
        <v>106</v>
      </c>
      <c r="B39" s="21" t="s">
        <v>107</v>
      </c>
      <c r="C39" s="21" t="s">
        <v>8</v>
      </c>
      <c r="D39" s="56" t="s">
        <v>20</v>
      </c>
      <c r="E39" s="58" t="s">
        <v>108</v>
      </c>
      <c r="F39" s="57" t="s">
        <v>109</v>
      </c>
      <c r="G39" s="73">
        <v>165000</v>
      </c>
      <c r="H39" s="73">
        <v>165000</v>
      </c>
      <c r="I39" s="74">
        <v>0</v>
      </c>
      <c r="J39" s="73">
        <v>0</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row>
    <row r="40" spans="1:99" s="6" customFormat="1" ht="38.25" customHeight="1">
      <c r="A40" s="15" t="s">
        <v>106</v>
      </c>
      <c r="B40" s="21" t="s">
        <v>107</v>
      </c>
      <c r="C40" s="21" t="s">
        <v>8</v>
      </c>
      <c r="D40" s="56" t="s">
        <v>20</v>
      </c>
      <c r="E40" s="57" t="s">
        <v>9</v>
      </c>
      <c r="F40" s="57" t="s">
        <v>39</v>
      </c>
      <c r="G40" s="73">
        <v>8837</v>
      </c>
      <c r="H40" s="73">
        <v>8837</v>
      </c>
      <c r="I40" s="74">
        <v>0</v>
      </c>
      <c r="J40" s="73">
        <v>0</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row>
    <row r="41" spans="1:99" s="6" customFormat="1" ht="38.25" customHeight="1">
      <c r="A41" s="15" t="s">
        <v>94</v>
      </c>
      <c r="B41" s="21" t="s">
        <v>95</v>
      </c>
      <c r="C41" s="21" t="s">
        <v>97</v>
      </c>
      <c r="D41" s="56" t="s">
        <v>103</v>
      </c>
      <c r="E41" s="58" t="s">
        <v>104</v>
      </c>
      <c r="F41" s="57" t="s">
        <v>105</v>
      </c>
      <c r="G41" s="73">
        <v>72429</v>
      </c>
      <c r="H41" s="73">
        <v>0</v>
      </c>
      <c r="I41" s="74">
        <v>72429</v>
      </c>
      <c r="J41" s="73">
        <v>72429</v>
      </c>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row>
    <row r="42" spans="1:99" s="6" customFormat="1" ht="38.25" customHeight="1">
      <c r="A42" s="15" t="s">
        <v>93</v>
      </c>
      <c r="B42" s="21" t="s">
        <v>96</v>
      </c>
      <c r="C42" s="21" t="s">
        <v>47</v>
      </c>
      <c r="D42" s="56" t="s">
        <v>75</v>
      </c>
      <c r="E42" s="57" t="s">
        <v>9</v>
      </c>
      <c r="F42" s="57" t="s">
        <v>39</v>
      </c>
      <c r="G42" s="73">
        <v>2820000</v>
      </c>
      <c r="H42" s="73">
        <v>0</v>
      </c>
      <c r="I42" s="74">
        <v>2820000</v>
      </c>
      <c r="J42" s="73">
        <f>2500000+320000</f>
        <v>2820000</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row>
    <row r="43" spans="1:99" s="6" customFormat="1" ht="38.25" customHeight="1">
      <c r="A43" s="15" t="s">
        <v>93</v>
      </c>
      <c r="B43" s="21" t="s">
        <v>96</v>
      </c>
      <c r="C43" s="21" t="s">
        <v>47</v>
      </c>
      <c r="D43" s="56" t="s">
        <v>75</v>
      </c>
      <c r="E43" s="57" t="s">
        <v>99</v>
      </c>
      <c r="F43" s="57" t="s">
        <v>98</v>
      </c>
      <c r="G43" s="75">
        <v>478847</v>
      </c>
      <c r="H43" s="75">
        <v>0</v>
      </c>
      <c r="I43" s="76">
        <f>62533+78660+337654</f>
        <v>478847</v>
      </c>
      <c r="J43" s="75">
        <v>478847</v>
      </c>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row>
    <row r="44" spans="1:99" s="6" customFormat="1" ht="46.5" customHeight="1">
      <c r="A44" s="15" t="s">
        <v>110</v>
      </c>
      <c r="B44" s="21" t="s">
        <v>111</v>
      </c>
      <c r="C44" s="21" t="s">
        <v>65</v>
      </c>
      <c r="D44" s="56" t="s">
        <v>22</v>
      </c>
      <c r="E44" s="57" t="s">
        <v>9</v>
      </c>
      <c r="F44" s="57" t="s">
        <v>39</v>
      </c>
      <c r="G44" s="75">
        <v>8819097</v>
      </c>
      <c r="H44" s="75">
        <v>0</v>
      </c>
      <c r="I44" s="76">
        <v>8819097</v>
      </c>
      <c r="J44" s="75">
        <f>8208+7296530+1514359</f>
        <v>8819097</v>
      </c>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row>
    <row r="45" spans="1:99" s="6" customFormat="1" ht="15" customHeight="1">
      <c r="A45" s="15"/>
      <c r="B45" s="21"/>
      <c r="C45" s="21"/>
      <c r="D45" s="10" t="s">
        <v>1</v>
      </c>
      <c r="E45" s="16"/>
      <c r="F45" s="16"/>
      <c r="G45" s="63">
        <f>SUM(G38:G44)</f>
        <v>12370633</v>
      </c>
      <c r="H45" s="63">
        <f>SUM(H38:H44)</f>
        <v>180260</v>
      </c>
      <c r="I45" s="63">
        <f>SUM(I38:I44)</f>
        <v>12190373</v>
      </c>
      <c r="J45" s="63">
        <f>SUM(J38:J44)</f>
        <v>12190373</v>
      </c>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row>
    <row r="46" spans="1:99" s="6" customFormat="1" ht="33.75" customHeight="1">
      <c r="A46" s="15" t="s">
        <v>85</v>
      </c>
      <c r="B46" s="21"/>
      <c r="C46" s="21"/>
      <c r="D46" s="10" t="s">
        <v>114</v>
      </c>
      <c r="E46" s="16"/>
      <c r="F46" s="16"/>
      <c r="G46" s="63">
        <f>G47</f>
        <v>1000000</v>
      </c>
      <c r="H46" s="63">
        <f>H47</f>
        <v>1000000</v>
      </c>
      <c r="I46" s="63">
        <f>I47</f>
        <v>0</v>
      </c>
      <c r="J46" s="63">
        <f>J47</f>
        <v>0</v>
      </c>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row>
    <row r="47" spans="1:99" s="6" customFormat="1" ht="31.5" customHeight="1">
      <c r="A47" s="15" t="s">
        <v>86</v>
      </c>
      <c r="B47" s="21"/>
      <c r="C47" s="21"/>
      <c r="D47" s="12" t="s">
        <v>115</v>
      </c>
      <c r="E47" s="16"/>
      <c r="F47" s="16"/>
      <c r="G47" s="64">
        <f>SUM(G48:G48)</f>
        <v>1000000</v>
      </c>
      <c r="H47" s="64">
        <f>SUM(H48:H48)</f>
        <v>1000000</v>
      </c>
      <c r="I47" s="64">
        <f>SUM(I48:I48)</f>
        <v>0</v>
      </c>
      <c r="J47" s="64">
        <f>SUM(J48:J48)</f>
        <v>0</v>
      </c>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row>
    <row r="48" spans="1:99" s="6" customFormat="1" ht="50.25" customHeight="1">
      <c r="A48" s="11" t="s">
        <v>87</v>
      </c>
      <c r="B48" s="19" t="s">
        <v>88</v>
      </c>
      <c r="C48" s="19" t="s">
        <v>11</v>
      </c>
      <c r="D48" s="12" t="s">
        <v>89</v>
      </c>
      <c r="E48" s="33" t="s">
        <v>116</v>
      </c>
      <c r="F48" s="57" t="s">
        <v>117</v>
      </c>
      <c r="G48" s="70">
        <f>H48</f>
        <v>1000000</v>
      </c>
      <c r="H48" s="70">
        <v>1000000</v>
      </c>
      <c r="I48" s="70">
        <v>0</v>
      </c>
      <c r="J48" s="70">
        <v>0</v>
      </c>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row>
    <row r="49" spans="1:99" s="31" customFormat="1" ht="12.75">
      <c r="A49" s="26"/>
      <c r="B49" s="26"/>
      <c r="C49" s="27"/>
      <c r="D49" s="10" t="s">
        <v>1</v>
      </c>
      <c r="E49" s="29"/>
      <c r="F49" s="29"/>
      <c r="G49" s="63">
        <f>SUM(G48:G48)</f>
        <v>1000000</v>
      </c>
      <c r="H49" s="63">
        <f>SUM(H48:H48)</f>
        <v>1000000</v>
      </c>
      <c r="I49" s="63">
        <f>SUM(I48:I48)</f>
        <v>0</v>
      </c>
      <c r="J49" s="63">
        <f>SUM(J48:J48)</f>
        <v>0</v>
      </c>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row>
    <row r="50" spans="1:99" s="39" customFormat="1" ht="27" customHeight="1">
      <c r="A50" s="36"/>
      <c r="B50" s="36"/>
      <c r="C50" s="36"/>
      <c r="D50" s="37" t="s">
        <v>2</v>
      </c>
      <c r="E50" s="36"/>
      <c r="F50" s="36"/>
      <c r="G50" s="77">
        <f>G31+G35+G45+G49</f>
        <v>19017802</v>
      </c>
      <c r="H50" s="77">
        <f>H31+H35+H45+H49</f>
        <v>5691695</v>
      </c>
      <c r="I50" s="77">
        <f>I31+I35+I45+I49</f>
        <v>13326107</v>
      </c>
      <c r="J50" s="77">
        <f>J31+J35+J45+J49</f>
        <v>13108690</v>
      </c>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row>
    <row r="51" spans="4:10" ht="12.75">
      <c r="D51" s="4"/>
      <c r="E51" s="4"/>
      <c r="F51" s="4"/>
      <c r="G51" s="4"/>
      <c r="H51" s="44"/>
      <c r="I51" s="44"/>
      <c r="J51" s="44"/>
    </row>
    <row r="52" spans="1:99" s="41" customFormat="1" ht="18.75">
      <c r="A52" s="43" t="s">
        <v>3</v>
      </c>
      <c r="B52" s="43"/>
      <c r="C52" s="43"/>
      <c r="D52" s="34"/>
      <c r="E52" s="34"/>
      <c r="F52" s="43" t="s">
        <v>71</v>
      </c>
      <c r="G52" s="47"/>
      <c r="H52" s="47"/>
      <c r="I52" s="47"/>
      <c r="J52" s="47"/>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row>
    <row r="53" spans="1:99" s="41" customFormat="1" ht="18.75">
      <c r="A53" s="43"/>
      <c r="B53" s="43"/>
      <c r="C53" s="43"/>
      <c r="D53" s="34"/>
      <c r="E53" s="34"/>
      <c r="F53" s="34"/>
      <c r="G53" s="34"/>
      <c r="H53" s="47"/>
      <c r="I53" s="47"/>
      <c r="J53" s="47"/>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row>
    <row r="54" spans="1:99" s="41" customFormat="1" ht="18.75">
      <c r="A54" s="34"/>
      <c r="B54" s="34"/>
      <c r="C54" s="34"/>
      <c r="D54" s="34"/>
      <c r="E54" s="34"/>
      <c r="F54" s="34"/>
      <c r="G54" s="47"/>
      <c r="H54" s="47"/>
      <c r="I54" s="47"/>
      <c r="J54" s="47"/>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row>
    <row r="55" spans="1:99" s="41" customFormat="1" ht="18.75">
      <c r="A55" s="34" t="s">
        <v>4</v>
      </c>
      <c r="B55" s="34"/>
      <c r="C55" s="34"/>
      <c r="D55" s="34"/>
      <c r="E55" s="34"/>
      <c r="F55" s="34"/>
      <c r="G55" s="34"/>
      <c r="H55" s="47"/>
      <c r="I55" s="47"/>
      <c r="J55" s="47"/>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row>
    <row r="56" spans="1:99" s="41" customFormat="1" ht="18.75">
      <c r="A56" s="34" t="s">
        <v>5</v>
      </c>
      <c r="B56" s="34"/>
      <c r="C56" s="34"/>
      <c r="D56" s="34"/>
      <c r="E56" s="34"/>
      <c r="F56" s="34" t="s">
        <v>72</v>
      </c>
      <c r="G56" s="34"/>
      <c r="H56" s="47"/>
      <c r="I56" s="47"/>
      <c r="J56" s="47"/>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row>
    <row r="57" spans="1:99" s="41" customFormat="1" ht="18.75">
      <c r="A57" s="34" t="s">
        <v>6</v>
      </c>
      <c r="B57" s="34"/>
      <c r="C57" s="34"/>
      <c r="D57" s="34"/>
      <c r="E57" s="34"/>
      <c r="F57" s="34"/>
      <c r="G57" s="34"/>
      <c r="H57" s="47"/>
      <c r="I57" s="47"/>
      <c r="J57" s="47"/>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row>
    <row r="58" spans="1:10" ht="12.75">
      <c r="A58" s="17"/>
      <c r="B58" s="17"/>
      <c r="C58" s="17"/>
      <c r="D58" s="17"/>
      <c r="E58" s="17"/>
      <c r="F58" s="17"/>
      <c r="G58" s="17"/>
      <c r="H58" s="48"/>
      <c r="I58" s="48"/>
      <c r="J58" s="48"/>
    </row>
    <row r="59" spans="8:10" ht="12.75">
      <c r="H59" s="49"/>
      <c r="I59" s="49"/>
      <c r="J59" s="49"/>
    </row>
    <row r="60" spans="8:10" ht="12.75">
      <c r="H60" s="49"/>
      <c r="I60" s="49"/>
      <c r="J60" s="49"/>
    </row>
    <row r="61" spans="8:10" ht="12.75">
      <c r="H61" s="49"/>
      <c r="I61" s="49"/>
      <c r="J61" s="49"/>
    </row>
    <row r="62" spans="8:10" ht="12.75">
      <c r="H62" s="49"/>
      <c r="I62" s="49"/>
      <c r="J62" s="49"/>
    </row>
    <row r="63" spans="8:10" ht="12.75">
      <c r="H63" s="49"/>
      <c r="I63" s="49"/>
      <c r="J63" s="49"/>
    </row>
    <row r="64" spans="8:10" ht="12.75">
      <c r="H64" s="49"/>
      <c r="I64" s="49"/>
      <c r="J64" s="49"/>
    </row>
    <row r="65" spans="8:10" ht="12.75">
      <c r="H65" s="49"/>
      <c r="I65" s="49"/>
      <c r="J65" s="49"/>
    </row>
    <row r="66" spans="8:10" ht="12.75">
      <c r="H66" s="49"/>
      <c r="I66" s="49"/>
      <c r="J66" s="49"/>
    </row>
    <row r="67" spans="8:10" ht="12.75">
      <c r="H67" s="49"/>
      <c r="I67" s="49"/>
      <c r="J67" s="49"/>
    </row>
    <row r="68" spans="8:10" ht="12.75">
      <c r="H68" s="49"/>
      <c r="I68" s="49"/>
      <c r="J68" s="49"/>
    </row>
    <row r="69" spans="8:10" ht="12.75">
      <c r="H69" s="49"/>
      <c r="I69" s="49"/>
      <c r="J69" s="49"/>
    </row>
    <row r="70" spans="8:10" ht="12.75">
      <c r="H70" s="49"/>
      <c r="I70" s="49"/>
      <c r="J70" s="49"/>
    </row>
    <row r="71" spans="8:10" ht="12.75">
      <c r="H71" s="49"/>
      <c r="I71" s="49"/>
      <c r="J71" s="49"/>
    </row>
    <row r="72" spans="8:10" ht="12.75">
      <c r="H72" s="49"/>
      <c r="I72" s="49"/>
      <c r="J72" s="49"/>
    </row>
    <row r="73" spans="8:10" ht="12.75">
      <c r="H73" s="49"/>
      <c r="I73" s="49"/>
      <c r="J73" s="49"/>
    </row>
    <row r="74" spans="8:10" ht="12.75">
      <c r="H74" s="49"/>
      <c r="I74" s="49"/>
      <c r="J74" s="49"/>
    </row>
    <row r="75" spans="8:10" ht="12.75">
      <c r="H75" s="49"/>
      <c r="I75" s="49"/>
      <c r="J75" s="49"/>
    </row>
    <row r="76" spans="8:10" ht="12.75">
      <c r="H76" s="49"/>
      <c r="I76" s="49"/>
      <c r="J76" s="49"/>
    </row>
    <row r="77" spans="8:10" ht="12.75">
      <c r="H77" s="49"/>
      <c r="I77" s="49"/>
      <c r="J77" s="49"/>
    </row>
    <row r="78" spans="8:10" ht="12.75">
      <c r="H78" s="49"/>
      <c r="I78" s="49"/>
      <c r="J78" s="49"/>
    </row>
    <row r="79" spans="8:10" ht="12.75">
      <c r="H79" s="49"/>
      <c r="I79" s="49"/>
      <c r="J79" s="49"/>
    </row>
    <row r="80" spans="8:10" ht="12.75">
      <c r="H80" s="49"/>
      <c r="I80" s="49"/>
      <c r="J80" s="49"/>
    </row>
    <row r="81" spans="8:10" ht="12.75">
      <c r="H81" s="49"/>
      <c r="I81" s="49"/>
      <c r="J81" s="49"/>
    </row>
    <row r="82" spans="8:10" ht="12.75">
      <c r="H82" s="49"/>
      <c r="I82" s="49"/>
      <c r="J82" s="49"/>
    </row>
    <row r="83" spans="8:10" ht="12.75">
      <c r="H83" s="49"/>
      <c r="I83" s="49"/>
      <c r="J83" s="49"/>
    </row>
  </sheetData>
  <sheetProtection/>
  <mergeCells count="12">
    <mergeCell ref="H10:H11"/>
    <mergeCell ref="I10:J10"/>
    <mergeCell ref="A8:J8"/>
    <mergeCell ref="B10:B11"/>
    <mergeCell ref="G5:H5"/>
    <mergeCell ref="A7:J7"/>
    <mergeCell ref="E10:E11"/>
    <mergeCell ref="A10:A11"/>
    <mergeCell ref="D10:D11"/>
    <mergeCell ref="F10:F11"/>
    <mergeCell ref="G10:G11"/>
    <mergeCell ref="C10:C11"/>
  </mergeCells>
  <printOptions/>
  <pageMargins left="0.7874015748031497" right="0.7874015748031497" top="1.1811023622047245" bottom="0.3937007874015748" header="0.15748031496062992" footer="0.1968503937007874"/>
  <pageSetup fitToHeight="2"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MFU22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gfu0203</dc:creator>
  <cp:keywords/>
  <dc:description/>
  <cp:lastModifiedBy>Depviddil</cp:lastModifiedBy>
  <cp:lastPrinted>2019-01-17T07:32:00Z</cp:lastPrinted>
  <dcterms:created xsi:type="dcterms:W3CDTF">2008-01-03T14:25:14Z</dcterms:created>
  <dcterms:modified xsi:type="dcterms:W3CDTF">2019-01-17T07:32:03Z</dcterms:modified>
  <cp:category/>
  <cp:version/>
  <cp:contentType/>
  <cp:contentStatus/>
</cp:coreProperties>
</file>